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Umorenie dlhu" sheetId="1" r:id="rId1"/>
    <sheet name="Sporitel" sheetId="2" r:id="rId2"/>
    <sheet name="Dochodok" sheetId="3" r:id="rId3"/>
    <sheet name="% alkoholu" sheetId="4" r:id="rId4"/>
  </sheets>
  <definedNames/>
  <calcPr fullCalcOnLoad="1"/>
</workbook>
</file>

<file path=xl/sharedStrings.xml><?xml version="1.0" encoding="utf-8"?>
<sst xmlns="http://schemas.openxmlformats.org/spreadsheetml/2006/main" count="101" uniqueCount="54">
  <si>
    <t xml:space="preserve">Dlh </t>
  </si>
  <si>
    <t>Zúročenie p.a.</t>
  </si>
  <si>
    <t>Počet rokov</t>
  </si>
  <si>
    <t>Periodicita splátok za rok</t>
  </si>
  <si>
    <t>Zúročenie za obdobie 1 splátky</t>
  </si>
  <si>
    <t>Počet období celkom</t>
  </si>
  <si>
    <t>Splátka za 1 obdobie (mesiac ...)</t>
  </si>
  <si>
    <t>Umorenie dlhu celkom</t>
  </si>
  <si>
    <t>Zaplatené úroky celkom</t>
  </si>
  <si>
    <t>Výpočet</t>
  </si>
  <si>
    <t>Tabuľka neobsahuje poplatky jednotlivých finančných inštitúcií.</t>
  </si>
  <si>
    <t>Periodicita splátok za rok - ak ide o mesačné splátky potom 12, ak štvrťročné 4 splátky</t>
  </si>
  <si>
    <t>Sporiteľ</t>
  </si>
  <si>
    <t>Pravidelný vklad</t>
  </si>
  <si>
    <t>Nasporená čiastka</t>
  </si>
  <si>
    <t>Umorenie dlhu</t>
  </si>
  <si>
    <t>Vyplniť</t>
  </si>
  <si>
    <t>Akú istinu potrebujem ak chcem vyplácať dôchodok mesačne vo výške R EUR po dobu x rokov</t>
  </si>
  <si>
    <t>Prostriedky sú uložené v bake za netto i% p.a. a úroky sú vyplácané na mesačnej báze</t>
  </si>
  <si>
    <t>Teória:</t>
  </si>
  <si>
    <t>Istina</t>
  </si>
  <si>
    <r>
      <t>D</t>
    </r>
    <r>
      <rPr>
        <b/>
        <vertAlign val="subscript"/>
        <sz val="11"/>
        <color indexed="8"/>
        <rFont val="Calibri"/>
        <family val="2"/>
      </rPr>
      <t>n</t>
    </r>
  </si>
  <si>
    <t>EUR</t>
  </si>
  <si>
    <t>Výplata pravidelného dôchodku</t>
  </si>
  <si>
    <t>R</t>
  </si>
  <si>
    <t>v=1/(1+i)</t>
  </si>
  <si>
    <t>Počet výplat do roka</t>
  </si>
  <si>
    <t>krát</t>
  </si>
  <si>
    <t>Ročný úrok vkladu do banky (p.a.)</t>
  </si>
  <si>
    <t>p.a.</t>
  </si>
  <si>
    <t>Úrok za obdobie (mesiac...)</t>
  </si>
  <si>
    <t>i</t>
  </si>
  <si>
    <t>mesačne</t>
  </si>
  <si>
    <t>Počet rokov výplaty dôchodku</t>
  </si>
  <si>
    <t>rokov</t>
  </si>
  <si>
    <t>Počet období výplaty dôchodku</t>
  </si>
  <si>
    <t>mesiacov</t>
  </si>
  <si>
    <t>v</t>
  </si>
  <si>
    <t>Ak mám úspory vo výške Dn a chcem vyplácať mesačne dôchodok vo výške R, po aký čas môžem tento dôchodok poberať.</t>
  </si>
  <si>
    <r>
      <t>D</t>
    </r>
    <r>
      <rPr>
        <vertAlign val="subscript"/>
        <sz val="11"/>
        <color indexed="8"/>
        <rFont val="Calibri"/>
        <family val="2"/>
      </rPr>
      <t>n</t>
    </r>
  </si>
  <si>
    <t>Dôchodok / pravidelná renta</t>
  </si>
  <si>
    <r>
      <t>d=r*((1-v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 CE"/>
        <family val="0"/>
      </rPr>
      <t>)/i)</t>
    </r>
  </si>
  <si>
    <r>
      <t>d*i=r*(1-v</t>
    </r>
    <r>
      <rPr>
        <b/>
        <vertAlign val="superscript"/>
        <sz val="11"/>
        <color indexed="8"/>
        <rFont val="Calibri"/>
        <family val="2"/>
      </rPr>
      <t>n</t>
    </r>
    <r>
      <rPr>
        <b/>
        <sz val="10"/>
        <rFont val="Arial CE"/>
        <family val="0"/>
      </rPr>
      <t>)</t>
    </r>
  </si>
  <si>
    <r>
      <t>d*i/r=1-v</t>
    </r>
    <r>
      <rPr>
        <b/>
        <vertAlign val="superscript"/>
        <sz val="11"/>
        <color indexed="8"/>
        <rFont val="Calibri"/>
        <family val="2"/>
      </rPr>
      <t>n</t>
    </r>
  </si>
  <si>
    <r>
      <t>v</t>
    </r>
    <r>
      <rPr>
        <b/>
        <vertAlign val="superscript"/>
        <sz val="11"/>
        <color indexed="8"/>
        <rFont val="Calibri"/>
        <family val="2"/>
      </rPr>
      <t>n</t>
    </r>
    <r>
      <rPr>
        <b/>
        <sz val="10"/>
        <rFont val="Arial CE"/>
        <family val="0"/>
      </rPr>
      <t>=1-d*i/r</t>
    </r>
  </si>
  <si>
    <r>
      <t>n=log</t>
    </r>
    <r>
      <rPr>
        <b/>
        <vertAlign val="subscript"/>
        <sz val="11"/>
        <color indexed="8"/>
        <rFont val="Calibri"/>
        <family val="2"/>
      </rPr>
      <t>v</t>
    </r>
    <r>
      <rPr>
        <b/>
        <sz val="10"/>
        <rFont val="Arial CE"/>
        <family val="0"/>
      </rPr>
      <t>(1-d*i/r)</t>
    </r>
  </si>
  <si>
    <t>Ako riediť alkohol:</t>
  </si>
  <si>
    <t>Pôvodné množstvo</t>
  </si>
  <si>
    <t>l</t>
  </si>
  <si>
    <t>Pôvodný obsah alkoholu</t>
  </si>
  <si>
    <t>%</t>
  </si>
  <si>
    <t>Požadovaný obsah alkoholu</t>
  </si>
  <si>
    <t>Nutnosť dorediť demineralizovanou destilovanou vodou</t>
  </si>
  <si>
    <t>Výsledné množstvo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</si>
</sst>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00"/>
    <numFmt numFmtId="165" formatCode="0.000"/>
  </numFmts>
  <fonts count="46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6"/>
      <name val="Arial CE"/>
      <family val="0"/>
    </font>
    <font>
      <b/>
      <vertAlign val="superscript"/>
      <sz val="10"/>
      <name val="Arial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10" fontId="2" fillId="33" borderId="10" xfId="44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0" fontId="2" fillId="34" borderId="10" xfId="44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4" fontId="2" fillId="34" borderId="1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35" borderId="10" xfId="0" applyFont="1" applyFill="1" applyBorder="1" applyAlignment="1">
      <alignment/>
    </xf>
    <xf numFmtId="4" fontId="23" fillId="35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0" fontId="0" fillId="36" borderId="10" xfId="0" applyNumberFormat="1" applyFill="1" applyBorder="1" applyAlignment="1">
      <alignment/>
    </xf>
    <xf numFmtId="10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64" fontId="23" fillId="35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165" fontId="0" fillId="36" borderId="10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16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15.00390625" style="0" customWidth="1"/>
    <col min="2" max="2" width="8.25390625" style="0" bestFit="1" customWidth="1"/>
    <col min="3" max="3" width="8.00390625" style="0" customWidth="1"/>
    <col min="4" max="4" width="12.25390625" style="0" customWidth="1"/>
    <col min="5" max="5" width="19.75390625" style="0" bestFit="1" customWidth="1"/>
    <col min="6" max="6" width="8.125" style="0" bestFit="1" customWidth="1"/>
    <col min="7" max="7" width="16.25390625" style="0" customWidth="1"/>
    <col min="8" max="8" width="15.375" style="0" customWidth="1"/>
    <col min="9" max="9" width="16.75390625" style="0" customWidth="1"/>
  </cols>
  <sheetData>
    <row r="1" ht="15">
      <c r="A1" s="14" t="s">
        <v>15</v>
      </c>
    </row>
    <row r="2" spans="1:9" ht="4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" t="s">
        <v>6</v>
      </c>
      <c r="H2" s="1" t="s">
        <v>7</v>
      </c>
      <c r="I2" s="1" t="s">
        <v>8</v>
      </c>
    </row>
    <row r="3" spans="1:9" ht="14.25">
      <c r="A3" s="3">
        <v>100000</v>
      </c>
      <c r="B3" s="4">
        <v>0.062</v>
      </c>
      <c r="C3" s="5">
        <v>4</v>
      </c>
      <c r="D3" s="5">
        <v>12</v>
      </c>
      <c r="E3" s="6">
        <f>B3/D3</f>
        <v>0.005166666666666667</v>
      </c>
      <c r="F3" s="7">
        <f>D3*C3</f>
        <v>48</v>
      </c>
      <c r="G3" s="8">
        <f>A3*((E3*(1+E3)^F3)/((1+E3)^F3-1))</f>
        <v>2357.683431439912</v>
      </c>
      <c r="H3" s="8">
        <f>G3*F3</f>
        <v>113168.80470911578</v>
      </c>
      <c r="I3" s="8">
        <f>H3-A3</f>
        <v>13168.804709115779</v>
      </c>
    </row>
    <row r="4" spans="1:9" ht="14.25">
      <c r="A4" s="3"/>
      <c r="B4" s="4"/>
      <c r="C4" s="5"/>
      <c r="D4" s="5"/>
      <c r="E4" s="6" t="e">
        <f>B4/D4</f>
        <v>#DIV/0!</v>
      </c>
      <c r="F4" s="7">
        <f>D4*C4</f>
        <v>0</v>
      </c>
      <c r="G4" s="8" t="e">
        <f>A4*((E4*(1+E4)^F4)/((1+E4)^F4-1))</f>
        <v>#DIV/0!</v>
      </c>
      <c r="H4" s="8" t="e">
        <f>G4*F4</f>
        <v>#DIV/0!</v>
      </c>
      <c r="I4" s="8" t="e">
        <f>H4-A4</f>
        <v>#DIV/0!</v>
      </c>
    </row>
    <row r="5" spans="1:9" ht="14.25">
      <c r="A5" s="3"/>
      <c r="B5" s="4"/>
      <c r="C5" s="5"/>
      <c r="D5" s="5"/>
      <c r="E5" s="6" t="e">
        <f>B5/D5</f>
        <v>#DIV/0!</v>
      </c>
      <c r="F5" s="7">
        <f>D5*C5</f>
        <v>0</v>
      </c>
      <c r="G5" s="8" t="e">
        <f>A5*((E5*(1+E5)^F5)/((1+E5)^F5-1))</f>
        <v>#DIV/0!</v>
      </c>
      <c r="H5" s="8" t="e">
        <f>G5*F5</f>
        <v>#DIV/0!</v>
      </c>
      <c r="I5" s="8" t="e">
        <f>H5-A5</f>
        <v>#DIV/0!</v>
      </c>
    </row>
    <row r="6" spans="1:9" ht="14.25">
      <c r="A6" s="3"/>
      <c r="B6" s="4"/>
      <c r="C6" s="5"/>
      <c r="D6" s="5"/>
      <c r="E6" s="6" t="e">
        <f aca="true" t="shared" si="0" ref="E6:E11">B6/D6</f>
        <v>#DIV/0!</v>
      </c>
      <c r="F6" s="7">
        <f aca="true" t="shared" si="1" ref="F6:F11">D6*C6</f>
        <v>0</v>
      </c>
      <c r="G6" s="8" t="e">
        <f aca="true" t="shared" si="2" ref="G6:G11">A6*((E6*(1+E6)^F6)/((1+E6)^F6-1))</f>
        <v>#DIV/0!</v>
      </c>
      <c r="H6" s="8" t="e">
        <f aca="true" t="shared" si="3" ref="H6:H11">G6*F6</f>
        <v>#DIV/0!</v>
      </c>
      <c r="I6" s="8" t="e">
        <f aca="true" t="shared" si="4" ref="I6:I11">H6-A6</f>
        <v>#DIV/0!</v>
      </c>
    </row>
    <row r="7" spans="1:9" ht="14.25">
      <c r="A7" s="3"/>
      <c r="B7" s="4"/>
      <c r="C7" s="5"/>
      <c r="D7" s="5"/>
      <c r="E7" s="6" t="e">
        <f t="shared" si="0"/>
        <v>#DIV/0!</v>
      </c>
      <c r="F7" s="7">
        <f t="shared" si="1"/>
        <v>0</v>
      </c>
      <c r="G7" s="8" t="e">
        <f t="shared" si="2"/>
        <v>#DIV/0!</v>
      </c>
      <c r="H7" s="8" t="e">
        <f t="shared" si="3"/>
        <v>#DIV/0!</v>
      </c>
      <c r="I7" s="8" t="e">
        <f t="shared" si="4"/>
        <v>#DIV/0!</v>
      </c>
    </row>
    <row r="8" spans="1:9" ht="14.25">
      <c r="A8" s="3"/>
      <c r="B8" s="4"/>
      <c r="C8" s="5"/>
      <c r="D8" s="5"/>
      <c r="E8" s="6" t="e">
        <f t="shared" si="0"/>
        <v>#DIV/0!</v>
      </c>
      <c r="F8" s="7">
        <f t="shared" si="1"/>
        <v>0</v>
      </c>
      <c r="G8" s="8" t="e">
        <f t="shared" si="2"/>
        <v>#DIV/0!</v>
      </c>
      <c r="H8" s="8" t="e">
        <f t="shared" si="3"/>
        <v>#DIV/0!</v>
      </c>
      <c r="I8" s="8" t="e">
        <f t="shared" si="4"/>
        <v>#DIV/0!</v>
      </c>
    </row>
    <row r="9" spans="1:9" ht="14.25">
      <c r="A9" s="3"/>
      <c r="B9" s="4"/>
      <c r="C9" s="5"/>
      <c r="D9" s="5"/>
      <c r="E9" s="6" t="e">
        <f t="shared" si="0"/>
        <v>#DIV/0!</v>
      </c>
      <c r="F9" s="7">
        <f t="shared" si="1"/>
        <v>0</v>
      </c>
      <c r="G9" s="8" t="e">
        <f t="shared" si="2"/>
        <v>#DIV/0!</v>
      </c>
      <c r="H9" s="8" t="e">
        <f t="shared" si="3"/>
        <v>#DIV/0!</v>
      </c>
      <c r="I9" s="8" t="e">
        <f t="shared" si="4"/>
        <v>#DIV/0!</v>
      </c>
    </row>
    <row r="10" spans="1:9" ht="14.25">
      <c r="A10" s="3"/>
      <c r="B10" s="4"/>
      <c r="C10" s="5"/>
      <c r="D10" s="5"/>
      <c r="E10" s="6" t="e">
        <f t="shared" si="0"/>
        <v>#DIV/0!</v>
      </c>
      <c r="F10" s="7">
        <f t="shared" si="1"/>
        <v>0</v>
      </c>
      <c r="G10" s="8" t="e">
        <f t="shared" si="2"/>
        <v>#DIV/0!</v>
      </c>
      <c r="H10" s="8" t="e">
        <f t="shared" si="3"/>
        <v>#DIV/0!</v>
      </c>
      <c r="I10" s="8" t="e">
        <f t="shared" si="4"/>
        <v>#DIV/0!</v>
      </c>
    </row>
    <row r="11" spans="1:9" ht="14.25">
      <c r="A11" s="3"/>
      <c r="B11" s="4"/>
      <c r="C11" s="5"/>
      <c r="D11" s="5"/>
      <c r="E11" s="6" t="e">
        <f t="shared" si="0"/>
        <v>#DIV/0!</v>
      </c>
      <c r="F11" s="7">
        <f t="shared" si="1"/>
        <v>0</v>
      </c>
      <c r="G11" s="8" t="e">
        <f t="shared" si="2"/>
        <v>#DIV/0!</v>
      </c>
      <c r="H11" s="8" t="e">
        <f t="shared" si="3"/>
        <v>#DIV/0!</v>
      </c>
      <c r="I11" s="8" t="e">
        <f t="shared" si="4"/>
        <v>#DIV/0!</v>
      </c>
    </row>
    <row r="16" ht="12.75">
      <c r="A16" s="9" t="s">
        <v>16</v>
      </c>
    </row>
    <row r="17" ht="12.75">
      <c r="A17" s="10" t="s">
        <v>9</v>
      </c>
    </row>
    <row r="18" ht="12.75">
      <c r="A18" t="s">
        <v>10</v>
      </c>
    </row>
    <row r="19" ht="12.75">
      <c r="A19" t="s">
        <v>11</v>
      </c>
    </row>
  </sheetData>
  <sheetProtection/>
  <printOptions/>
  <pageMargins left="0.75" right="0.75" top="1" bottom="1" header="0.4921259845" footer="0.492125984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4.00390625" style="0" customWidth="1"/>
    <col min="2" max="2" width="12.25390625" style="0" customWidth="1"/>
    <col min="3" max="3" width="6.875" style="0" customWidth="1"/>
    <col min="4" max="4" width="12.375" style="0" customWidth="1"/>
    <col min="5" max="5" width="13.00390625" style="0" customWidth="1"/>
    <col min="6" max="6" width="10.25390625" style="0" customWidth="1"/>
    <col min="7" max="7" width="15.75390625" style="0" customWidth="1"/>
  </cols>
  <sheetData>
    <row r="1" spans="1:7" ht="15">
      <c r="A1" s="11" t="s">
        <v>12</v>
      </c>
      <c r="G1" s="12"/>
    </row>
    <row r="2" spans="1:7" ht="45">
      <c r="A2" s="13" t="s">
        <v>13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3" t="s">
        <v>14</v>
      </c>
    </row>
    <row r="3" spans="1:7" ht="14.25">
      <c r="A3" s="3">
        <v>1000</v>
      </c>
      <c r="B3" s="4">
        <v>0.02</v>
      </c>
      <c r="C3" s="3">
        <v>10</v>
      </c>
      <c r="D3" s="3">
        <v>12</v>
      </c>
      <c r="E3" s="6">
        <f>B3/D3</f>
        <v>0.0016666666666666668</v>
      </c>
      <c r="F3" s="7">
        <f>D3*C3</f>
        <v>120</v>
      </c>
      <c r="G3" s="8">
        <f>A3*(((1+E3)^F3-1)/E3)</f>
        <v>132719.6603175111</v>
      </c>
    </row>
    <row r="4" spans="1:7" ht="14.25">
      <c r="A4" s="3"/>
      <c r="B4" s="4"/>
      <c r="C4" s="3"/>
      <c r="D4" s="3">
        <v>12</v>
      </c>
      <c r="E4" s="6">
        <f>B4/D4</f>
        <v>0</v>
      </c>
      <c r="F4" s="7">
        <f>D4*C4</f>
        <v>0</v>
      </c>
      <c r="G4" s="8" t="e">
        <f>A4*(((1+E4)^F4-1)/E4)</f>
        <v>#DIV/0!</v>
      </c>
    </row>
    <row r="5" spans="1:7" ht="14.25">
      <c r="A5" s="3"/>
      <c r="B5" s="4"/>
      <c r="C5" s="3"/>
      <c r="D5" s="3">
        <v>12</v>
      </c>
      <c r="E5" s="6">
        <f>B5/D5</f>
        <v>0</v>
      </c>
      <c r="F5" s="7">
        <f>D5*C5</f>
        <v>0</v>
      </c>
      <c r="G5" s="8" t="e">
        <f>A5*(((1+E5)^F5-1)/E5)</f>
        <v>#DIV/0!</v>
      </c>
    </row>
    <row r="6" spans="1:7" ht="14.25">
      <c r="A6" s="3"/>
      <c r="B6" s="4"/>
      <c r="C6" s="3"/>
      <c r="D6" s="3">
        <v>12</v>
      </c>
      <c r="E6" s="6">
        <f>B6/D6</f>
        <v>0</v>
      </c>
      <c r="F6" s="7">
        <f>D6*C6</f>
        <v>0</v>
      </c>
      <c r="G6" s="8" t="e">
        <f>A6*(((1+E6)^F6-1)/E6)</f>
        <v>#DIV/0!</v>
      </c>
    </row>
    <row r="9" ht="12.75">
      <c r="A9" s="9" t="s">
        <v>16</v>
      </c>
    </row>
    <row r="10" ht="12.75">
      <c r="A10" s="10" t="s">
        <v>9</v>
      </c>
    </row>
    <row r="11" ht="12.75">
      <c r="A11" t="s">
        <v>10</v>
      </c>
    </row>
    <row r="12" ht="12.75">
      <c r="A12" t="s">
        <v>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7">
      <selection activeCell="F23" sqref="F23"/>
    </sheetView>
  </sheetViews>
  <sheetFormatPr defaultColWidth="9.00390625" defaultRowHeight="12.75"/>
  <cols>
    <col min="1" max="1" width="38.25390625" style="0" customWidth="1"/>
    <col min="2" max="2" width="13.25390625" style="0" customWidth="1"/>
    <col min="3" max="3" width="14.25390625" style="0" customWidth="1"/>
    <col min="4" max="4" width="10.625" style="0" customWidth="1"/>
    <col min="5" max="5" width="7.75390625" style="0" customWidth="1"/>
    <col min="6" max="6" width="14.75390625" style="0" customWidth="1"/>
  </cols>
  <sheetData>
    <row r="1" ht="20.25">
      <c r="A1" s="27" t="s">
        <v>40</v>
      </c>
    </row>
    <row r="3" ht="15.75">
      <c r="A3" s="15" t="s">
        <v>17</v>
      </c>
    </row>
    <row r="4" ht="15.75">
      <c r="A4" s="15" t="s">
        <v>18</v>
      </c>
    </row>
    <row r="5" ht="12.75">
      <c r="A5" s="16"/>
    </row>
    <row r="6" spans="1:6" ht="18">
      <c r="A6" s="17" t="s">
        <v>20</v>
      </c>
      <c r="B6" s="17" t="s">
        <v>21</v>
      </c>
      <c r="C6" s="18">
        <f>C7*(1-C13^C12)/C10</f>
        <v>43441.6414370983</v>
      </c>
      <c r="D6" s="17" t="s">
        <v>22</v>
      </c>
      <c r="F6" s="28" t="s">
        <v>19</v>
      </c>
    </row>
    <row r="7" spans="1:4" ht="12.75">
      <c r="A7" s="19" t="s">
        <v>23</v>
      </c>
      <c r="B7" s="19" t="s">
        <v>24</v>
      </c>
      <c r="C7" s="20">
        <v>300</v>
      </c>
      <c r="D7" s="19" t="s">
        <v>22</v>
      </c>
    </row>
    <row r="8" spans="1:7" ht="14.25">
      <c r="A8" s="19" t="s">
        <v>26</v>
      </c>
      <c r="B8" s="19"/>
      <c r="C8" s="21">
        <v>12</v>
      </c>
      <c r="D8" s="19" t="s">
        <v>27</v>
      </c>
      <c r="F8" s="28" t="s">
        <v>41</v>
      </c>
      <c r="G8" s="28" t="s">
        <v>25</v>
      </c>
    </row>
    <row r="9" spans="1:6" ht="17.25">
      <c r="A9" s="19" t="s">
        <v>28</v>
      </c>
      <c r="B9" s="19"/>
      <c r="C9" s="22">
        <v>0.03</v>
      </c>
      <c r="D9" s="19" t="s">
        <v>29</v>
      </c>
      <c r="F9" s="26" t="s">
        <v>42</v>
      </c>
    </row>
    <row r="10" spans="1:6" ht="17.25">
      <c r="A10" s="19" t="s">
        <v>30</v>
      </c>
      <c r="B10" s="19" t="s">
        <v>31</v>
      </c>
      <c r="C10" s="23">
        <f>C9/12</f>
        <v>0.0025</v>
      </c>
      <c r="D10" s="19" t="s">
        <v>32</v>
      </c>
      <c r="F10" s="26" t="s">
        <v>43</v>
      </c>
    </row>
    <row r="11" spans="1:6" ht="17.25">
      <c r="A11" s="19" t="s">
        <v>33</v>
      </c>
      <c r="B11" s="19"/>
      <c r="C11" s="21">
        <v>15</v>
      </c>
      <c r="D11" s="19" t="s">
        <v>34</v>
      </c>
      <c r="F11" s="26" t="s">
        <v>44</v>
      </c>
    </row>
    <row r="12" spans="1:6" ht="18">
      <c r="A12" s="19" t="s">
        <v>35</v>
      </c>
      <c r="B12" s="19"/>
      <c r="C12" s="21">
        <f>C11*12</f>
        <v>180</v>
      </c>
      <c r="D12" s="19" t="s">
        <v>36</v>
      </c>
      <c r="F12" s="26" t="s">
        <v>45</v>
      </c>
    </row>
    <row r="13" spans="1:6" ht="12.75">
      <c r="A13" s="24" t="s">
        <v>37</v>
      </c>
      <c r="B13" s="24"/>
      <c r="C13" s="25">
        <f>1/(1+C10)</f>
        <v>0.9975062344139651</v>
      </c>
      <c r="D13" s="24"/>
      <c r="F13" s="26"/>
    </row>
    <row r="14" ht="12.75">
      <c r="F14" s="26"/>
    </row>
    <row r="15" spans="1:6" ht="15.75">
      <c r="A15" s="15" t="s">
        <v>38</v>
      </c>
      <c r="F15" s="26"/>
    </row>
    <row r="16" spans="1:6" ht="15.75">
      <c r="A16" s="15" t="s">
        <v>18</v>
      </c>
      <c r="F16" s="26"/>
    </row>
    <row r="17" spans="1:6" ht="15.75">
      <c r="A17" s="15"/>
      <c r="F17" s="26"/>
    </row>
    <row r="18" spans="1:4" ht="18">
      <c r="A18" s="19" t="s">
        <v>20</v>
      </c>
      <c r="B18" s="19" t="s">
        <v>39</v>
      </c>
      <c r="C18" s="20">
        <v>300000</v>
      </c>
      <c r="D18" s="19" t="s">
        <v>22</v>
      </c>
    </row>
    <row r="19" spans="1:7" ht="14.25">
      <c r="A19" s="19" t="s">
        <v>23</v>
      </c>
      <c r="B19" s="19" t="s">
        <v>24</v>
      </c>
      <c r="C19" s="20">
        <v>1000</v>
      </c>
      <c r="D19" s="19" t="s">
        <v>22</v>
      </c>
      <c r="F19" s="28" t="s">
        <v>41</v>
      </c>
      <c r="G19" s="28" t="s">
        <v>25</v>
      </c>
    </row>
    <row r="20" spans="1:6" ht="17.25">
      <c r="A20" s="19" t="s">
        <v>26</v>
      </c>
      <c r="B20" s="19"/>
      <c r="C20" s="21">
        <v>12</v>
      </c>
      <c r="D20" s="19" t="s">
        <v>27</v>
      </c>
      <c r="F20" s="26" t="s">
        <v>42</v>
      </c>
    </row>
    <row r="21" spans="1:6" ht="17.25">
      <c r="A21" s="19" t="s">
        <v>28</v>
      </c>
      <c r="B21" s="19"/>
      <c r="C21" s="22">
        <v>0.03</v>
      </c>
      <c r="D21" s="19" t="s">
        <v>29</v>
      </c>
      <c r="F21" s="26" t="s">
        <v>43</v>
      </c>
    </row>
    <row r="22" spans="1:6" ht="17.25">
      <c r="A22" s="19" t="s">
        <v>30</v>
      </c>
      <c r="B22" s="19" t="s">
        <v>31</v>
      </c>
      <c r="C22" s="23">
        <f>C21/12</f>
        <v>0.0025</v>
      </c>
      <c r="D22" s="19" t="s">
        <v>32</v>
      </c>
      <c r="F22" s="26" t="s">
        <v>44</v>
      </c>
    </row>
    <row r="23" spans="1:6" ht="18">
      <c r="A23" s="17" t="s">
        <v>33</v>
      </c>
      <c r="B23" s="17"/>
      <c r="C23" s="18">
        <f>C24/12</f>
        <v>46.2675502648037</v>
      </c>
      <c r="D23" s="17" t="s">
        <v>34</v>
      </c>
      <c r="F23" s="26" t="s">
        <v>45</v>
      </c>
    </row>
    <row r="24" spans="1:4" ht="12.75">
      <c r="A24" s="17" t="s">
        <v>35</v>
      </c>
      <c r="B24" s="17"/>
      <c r="C24" s="18">
        <f>LOG((1-C18*C22/C19),1/(1+C22))</f>
        <v>555.2106031776444</v>
      </c>
      <c r="D24" s="17" t="s">
        <v>36</v>
      </c>
    </row>
    <row r="25" spans="1:4" ht="12.75">
      <c r="A25" s="17" t="s">
        <v>37</v>
      </c>
      <c r="B25" s="17"/>
      <c r="C25" s="25">
        <f>1/(1+C22)</f>
        <v>0.9975062344139651</v>
      </c>
      <c r="D25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46.875" style="0" bestFit="1" customWidth="1"/>
  </cols>
  <sheetData>
    <row r="1" ht="20.25">
      <c r="A1" s="27" t="s">
        <v>46</v>
      </c>
    </row>
    <row r="2" ht="13.5" thickBot="1"/>
    <row r="3" spans="1:3" ht="12.75">
      <c r="A3" s="29" t="s">
        <v>47</v>
      </c>
      <c r="B3" s="30">
        <v>100</v>
      </c>
      <c r="C3" s="31" t="s">
        <v>48</v>
      </c>
    </row>
    <row r="4" spans="1:3" ht="12.75">
      <c r="A4" s="32" t="s">
        <v>49</v>
      </c>
      <c r="B4" s="19">
        <v>60</v>
      </c>
      <c r="C4" s="33" t="s">
        <v>50</v>
      </c>
    </row>
    <row r="5" spans="1:3" ht="12.75">
      <c r="A5" s="32" t="s">
        <v>51</v>
      </c>
      <c r="B5" s="19">
        <v>52</v>
      </c>
      <c r="C5" s="33" t="s">
        <v>50</v>
      </c>
    </row>
    <row r="6" spans="1:3" ht="12.75">
      <c r="A6" s="34" t="s">
        <v>52</v>
      </c>
      <c r="B6" s="35">
        <f>B3*B4/B5-B3</f>
        <v>15.384615384615387</v>
      </c>
      <c r="C6" s="36" t="s">
        <v>48</v>
      </c>
    </row>
    <row r="7" spans="1:3" ht="13.5" thickBot="1">
      <c r="A7" s="37" t="s">
        <v>53</v>
      </c>
      <c r="B7" s="38">
        <f>B3+B6</f>
        <v>115.38461538461539</v>
      </c>
      <c r="C7" s="39" t="s">
        <v>48</v>
      </c>
    </row>
    <row r="9" ht="13.5" thickBot="1"/>
    <row r="10" spans="1:3" ht="12.75">
      <c r="A10" s="29" t="s">
        <v>47</v>
      </c>
      <c r="B10" s="30">
        <v>0.4</v>
      </c>
      <c r="C10" s="31" t="s">
        <v>48</v>
      </c>
    </row>
    <row r="11" spans="1:3" ht="12.75">
      <c r="A11" s="32" t="s">
        <v>49</v>
      </c>
      <c r="B11" s="19">
        <v>60</v>
      </c>
      <c r="C11" s="33" t="s">
        <v>50</v>
      </c>
    </row>
    <row r="12" spans="1:3" ht="12.75">
      <c r="A12" s="32" t="s">
        <v>51</v>
      </c>
      <c r="B12" s="19">
        <v>48</v>
      </c>
      <c r="C12" s="33" t="s">
        <v>50</v>
      </c>
    </row>
    <row r="13" spans="1:3" ht="12.75">
      <c r="A13" s="34" t="s">
        <v>52</v>
      </c>
      <c r="B13" s="35">
        <f>B10*B11/B12-B10</f>
        <v>0.09999999999999998</v>
      </c>
      <c r="C13" s="36" t="s">
        <v>48</v>
      </c>
    </row>
    <row r="14" spans="1:3" ht="13.5" thickBot="1">
      <c r="A14" s="37" t="s">
        <v>53</v>
      </c>
      <c r="B14" s="38">
        <f>B10+B13</f>
        <v>0.5</v>
      </c>
      <c r="C14" s="39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created xsi:type="dcterms:W3CDTF">2005-01-29T16:46:51Z</dcterms:created>
  <dcterms:modified xsi:type="dcterms:W3CDTF">2013-02-05T10:05:31Z</dcterms:modified>
  <cp:category/>
  <cp:version/>
  <cp:contentType/>
  <cp:contentStatus/>
</cp:coreProperties>
</file>